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6" windowHeight="8232" activeTab="9"/>
  </bookViews>
  <sheets>
    <sheet name="Umfrageergebnisse" sheetId="1" r:id="rId1"/>
    <sheet name="Frage 1-5" sheetId="2" r:id="rId2"/>
    <sheet name="Frage 6" sheetId="10" r:id="rId3"/>
    <sheet name="Frage 7" sheetId="3" r:id="rId4"/>
    <sheet name="Frage 8" sheetId="4" r:id="rId5"/>
    <sheet name="Frage 9" sheetId="5" r:id="rId6"/>
    <sheet name="Frage 10" sheetId="6" r:id="rId7"/>
    <sheet name="Frage 11" sheetId="7" r:id="rId8"/>
    <sheet name="Frage 14" sheetId="8" r:id="rId9"/>
    <sheet name="Frage 15" sheetId="9" r:id="rId10"/>
  </sheets>
  <calcPr calcId="145621"/>
</workbook>
</file>

<file path=xl/calcChain.xml><?xml version="1.0" encoding="utf-8"?>
<calcChain xmlns="http://schemas.openxmlformats.org/spreadsheetml/2006/main">
  <c r="D33" i="1" l="1"/>
  <c r="D35" i="1"/>
  <c r="D36" i="1"/>
  <c r="D31" i="1"/>
  <c r="D34" i="1"/>
  <c r="D32" i="1"/>
  <c r="E31" i="1"/>
  <c r="C34" i="1"/>
  <c r="C33" i="1"/>
  <c r="C32" i="1"/>
  <c r="C31" i="1"/>
  <c r="B43" i="1"/>
  <c r="B42" i="1"/>
  <c r="B41" i="1"/>
  <c r="B40" i="1"/>
  <c r="B39" i="1"/>
  <c r="B38" i="1"/>
  <c r="B37" i="1"/>
  <c r="B36" i="1"/>
  <c r="B35" i="1"/>
  <c r="B34" i="1"/>
  <c r="B33" i="1"/>
  <c r="B31" i="1"/>
  <c r="B32" i="1"/>
  <c r="F9" i="4" l="1"/>
  <c r="F10" i="4"/>
  <c r="F5" i="4"/>
  <c r="F6" i="4"/>
  <c r="F7" i="4"/>
  <c r="F8" i="4"/>
  <c r="B16" i="6" l="1"/>
  <c r="B11" i="5"/>
  <c r="C12" i="4"/>
  <c r="D12" i="4"/>
  <c r="E12" i="4"/>
  <c r="B12" i="4"/>
</calcChain>
</file>

<file path=xl/sharedStrings.xml><?xml version="1.0" encoding="utf-8"?>
<sst xmlns="http://schemas.openxmlformats.org/spreadsheetml/2006/main" count="152" uniqueCount="131">
  <si>
    <t>Klasse</t>
  </si>
  <si>
    <t>Alter</t>
  </si>
  <si>
    <t>Geschlecht</t>
  </si>
  <si>
    <t>Wohnort</t>
  </si>
  <si>
    <t>Straße</t>
  </si>
  <si>
    <t>Frage 7</t>
  </si>
  <si>
    <t>Frage 8</t>
  </si>
  <si>
    <t>Frage 9</t>
  </si>
  <si>
    <t>Frage 10</t>
  </si>
  <si>
    <t>Frage 11</t>
  </si>
  <si>
    <t>Frage 14</t>
  </si>
  <si>
    <t>Frage 15</t>
  </si>
  <si>
    <t>Wie lange brauchst Du normalerweise zur Schule?</t>
  </si>
  <si>
    <t>Mit welchem Verkehrsmittel kommst Du zur Schule?</t>
  </si>
  <si>
    <t>Zu Fuß</t>
  </si>
  <si>
    <t>Mit dem Fahrrad</t>
  </si>
  <si>
    <t>Mit Bus/ Bahn</t>
  </si>
  <si>
    <t>Mit Motorroller/-rad</t>
  </si>
  <si>
    <t>Mit dem Auto (von den Eltern gebracht bzw. selbst fahren)</t>
  </si>
  <si>
    <t>Sonstiges:</t>
  </si>
  <si>
    <t>_______________</t>
  </si>
  <si>
    <t>(fast) täglich</t>
  </si>
  <si>
    <t xml:space="preserve">Meistens </t>
  </si>
  <si>
    <t>Selten</t>
  </si>
  <si>
    <t>nie</t>
  </si>
  <si>
    <t>Anzahl der Befragten</t>
  </si>
  <si>
    <t>Summe</t>
  </si>
  <si>
    <t>Wie kann das Fahrradfahren an Deiner Schule besser gefördert werden?</t>
  </si>
  <si>
    <t>mehr/ bessere Fahrradabstellanlagen</t>
  </si>
  <si>
    <t>Fahrrad AG</t>
  </si>
  <si>
    <t>Fahrradreparaturwerkzeug/ -werkstatt</t>
  </si>
  <si>
    <t>Trockenraum für Kleidungsstücke</t>
  </si>
  <si>
    <t>Fahrradausflüge</t>
  </si>
  <si>
    <t>Projekttage zum Thema Mobilität</t>
  </si>
  <si>
    <t>Anzahl Nennung</t>
  </si>
  <si>
    <t xml:space="preserve">Falls Du selten oder nie mit dem Fahrrad zur Schule fährst, welche Gründe gibt es hierfür? </t>
  </si>
  <si>
    <t>mein Schulweg zu weit ist</t>
  </si>
  <si>
    <t>es keine Fahrradwege gibt</t>
  </si>
  <si>
    <t>ich mich mit dem Fahrrad auf den Straßen nicht sicher fühle</t>
  </si>
  <si>
    <t>mir Fahrrad fahren keinen Spaß macht</t>
  </si>
  <si>
    <t>ich (noch) kein Fahrrad fahren kann</t>
  </si>
  <si>
    <t>ich schon einmal einen Fahrradunfall hatte und ich jetzt Angst habe</t>
  </si>
  <si>
    <t>ich nah an der Schule wohne</t>
  </si>
  <si>
    <t>es keine sicheren Fahrradwege gibt</t>
  </si>
  <si>
    <t>ich aus gesundheitlichen Gründen eingeschränkt bin</t>
  </si>
  <si>
    <t>ich kein Fahrrad zur Verfügung habe</t>
  </si>
  <si>
    <t>meine Eltern es mir nicht erlauben</t>
  </si>
  <si>
    <t>andere Gründe</t>
  </si>
  <si>
    <t xml:space="preserve">Falls Du (fast) täglich oder meistens mit dem Fahrrad zur Schule fährst, welche Gründe gibt es hierfür? </t>
  </si>
  <si>
    <t>am schnellsten ist</t>
  </si>
  <si>
    <t>mir Unabhängigkeit ermöglicht</t>
  </si>
  <si>
    <t>meine Freunde auch Radfahren</t>
  </si>
  <si>
    <t>kostengünstig ist</t>
  </si>
  <si>
    <t>bequem ist</t>
  </si>
  <si>
    <t>mir Spaß macht</t>
  </si>
  <si>
    <t>gesund/sportlich ist</t>
  </si>
  <si>
    <t>umweltfreundlich ist</t>
  </si>
  <si>
    <t>meine Eltern wollen</t>
  </si>
  <si>
    <t>andere Gründe:</t>
  </si>
  <si>
    <t xml:space="preserve">Aus welchem Grund wählst Du genau diesen Weg? </t>
  </si>
  <si>
    <t>er kurz ist</t>
  </si>
  <si>
    <t>er ruhig ist</t>
  </si>
  <si>
    <t>er schnell ist</t>
  </si>
  <si>
    <t>meine Eltern das wollen</t>
  </si>
  <si>
    <t>er sicher ist</t>
  </si>
  <si>
    <t>er attraktiv ist</t>
  </si>
  <si>
    <t>ich meine Freunde abhole/ treffe</t>
  </si>
  <si>
    <t>Wie sicher fühlst Du dich auf dem Weg zur Schule?</t>
  </si>
  <si>
    <t>sehr sicher</t>
  </si>
  <si>
    <t xml:space="preserve">sicher </t>
  </si>
  <si>
    <t>unsicher</t>
  </si>
  <si>
    <t>sehr unsicher</t>
  </si>
  <si>
    <t>Fragebogennr.</t>
  </si>
  <si>
    <t>Angaben zur Person</t>
  </si>
  <si>
    <t>Länge Schulweg</t>
  </si>
  <si>
    <t>Dauer Schulweg</t>
  </si>
  <si>
    <t>Verkehrsmittelwahl</t>
  </si>
  <si>
    <t>Fahrrad</t>
  </si>
  <si>
    <t>Bus/Bahn</t>
  </si>
  <si>
    <t>Motorrad/roller</t>
  </si>
  <si>
    <t>Auto</t>
  </si>
  <si>
    <t>Sonstiges</t>
  </si>
  <si>
    <t>gewünschte Fahrradförderung</t>
  </si>
  <si>
    <t>mehr/bessere Fahrradabstellanlagen</t>
  </si>
  <si>
    <t>Trockenraum</t>
  </si>
  <si>
    <t>Fahrradausflug</t>
  </si>
  <si>
    <t>Fahrradwerkstatt</t>
  </si>
  <si>
    <t>Projekttage</t>
  </si>
  <si>
    <t>weiteres</t>
  </si>
  <si>
    <t>Gründe für seltene Fahrradnutzung</t>
  </si>
  <si>
    <t>Zu weit</t>
  </si>
  <si>
    <t>zu nah an der Schule wohnen</t>
  </si>
  <si>
    <t>keine Fahrradwege</t>
  </si>
  <si>
    <t>keine sicheren Fahrradwege</t>
  </si>
  <si>
    <t>gesundheitliche Gründe</t>
  </si>
  <si>
    <t>Nicht sicher fühlen</t>
  </si>
  <si>
    <t>macht keinen Spaß</t>
  </si>
  <si>
    <t>kein Fahrrad vorhanden</t>
  </si>
  <si>
    <t>Nicht Fahrradfahren können</t>
  </si>
  <si>
    <t>Eltern erlauben es nicht</t>
  </si>
  <si>
    <t>Fahrradunfall</t>
  </si>
  <si>
    <t>Gründe für Fahrrad</t>
  </si>
  <si>
    <t>schnell</t>
  </si>
  <si>
    <t>kostengünstig</t>
  </si>
  <si>
    <t>gesund/Sportlich</t>
  </si>
  <si>
    <t>Unabhängigkeit</t>
  </si>
  <si>
    <t>bequem</t>
  </si>
  <si>
    <t>umweltfreundlich</t>
  </si>
  <si>
    <t>Freunde</t>
  </si>
  <si>
    <t>Spaß</t>
  </si>
  <si>
    <t>Eltern wollen es</t>
  </si>
  <si>
    <t>Grund für Weg</t>
  </si>
  <si>
    <t>kurz</t>
  </si>
  <si>
    <t>sicher</t>
  </si>
  <si>
    <t>atrraktiv</t>
  </si>
  <si>
    <t>ruhig</t>
  </si>
  <si>
    <t>Eltern</t>
  </si>
  <si>
    <t>Sicherheitsempfinden</t>
  </si>
  <si>
    <t>Exakte Übertragung der Angabe</t>
  </si>
  <si>
    <t>weiblich= 1</t>
  </si>
  <si>
    <t>männlich = 2</t>
  </si>
  <si>
    <t>Divers = 3</t>
  </si>
  <si>
    <t>keine Angabe = 4</t>
  </si>
  <si>
    <t>fast täglich = 0</t>
  </si>
  <si>
    <t>meistes = 1</t>
  </si>
  <si>
    <t>selten = 2</t>
  </si>
  <si>
    <t>nie = 3</t>
  </si>
  <si>
    <t>nein = 0</t>
  </si>
  <si>
    <t>ja = 1</t>
  </si>
  <si>
    <t>Kiel = 0</t>
  </si>
  <si>
    <t xml:space="preserve">Wie lang ist Dein Schulweg?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</si>
</sst>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Branding Medium"/>
      <family val="3"/>
    </font>
    <font>
      <sz val="8"/>
      <color theme="1"/>
      <name val="Branding Medium"/>
      <family val="3"/>
    </font>
    <font>
      <b/>
      <sz val="11"/>
      <color theme="1"/>
      <name val="Branding Medium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0" fillId="0" borderId="2" xfId="0" applyBorder="1"/>
    <xf numFmtId="0" fontId="0" fillId="3" borderId="2" xfId="0" applyFill="1" applyBorder="1"/>
    <xf numFmtId="1" fontId="0" fillId="0" borderId="0" xfId="0" applyNumberForma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2" borderId="1" xfId="1"/>
    <xf numFmtId="0" fontId="4" fillId="0" borderId="3" xfId="0" applyFont="1" applyFill="1" applyBorder="1" applyAlignment="1">
      <alignment vertical="center" wrapText="1"/>
    </xf>
    <xf numFmtId="0" fontId="2" fillId="0" borderId="0" xfId="0" applyFont="1"/>
    <xf numFmtId="0" fontId="1" fillId="2" borderId="4" xfId="1" applyBorder="1"/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3" borderId="0" xfId="0" applyFill="1"/>
    <xf numFmtId="1" fontId="0" fillId="3" borderId="0" xfId="0" applyNumberFormat="1" applyFill="1"/>
    <xf numFmtId="1" fontId="0" fillId="4" borderId="0" xfId="0" applyNumberFormat="1" applyFill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2">
    <cellStyle name="Berechnung" xfId="1" builtinId="2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'Frage 8'!$B$4</c:f>
              <c:strCache>
                <c:ptCount val="1"/>
                <c:pt idx="0">
                  <c:v>(fast) täglich</c:v>
                </c:pt>
              </c:strCache>
            </c:strRef>
          </c:tx>
          <c:invertIfNegative val="0"/>
          <c:cat>
            <c:strRef>
              <c:f>'Frage 8'!$A$5:$A$10</c:f>
              <c:strCache>
                <c:ptCount val="6"/>
                <c:pt idx="0">
                  <c:v>Zu Fuß</c:v>
                </c:pt>
                <c:pt idx="1">
                  <c:v>Mit dem Fahrrad</c:v>
                </c:pt>
                <c:pt idx="2">
                  <c:v>Mit Bus/ Bahn</c:v>
                </c:pt>
                <c:pt idx="3">
                  <c:v>Mit Motorroller/-rad</c:v>
                </c:pt>
                <c:pt idx="4">
                  <c:v>Mit dem Auto (von den Eltern gebracht bzw. selbst fahren)</c:v>
                </c:pt>
                <c:pt idx="5">
                  <c:v>Sonstiges:</c:v>
                </c:pt>
              </c:strCache>
            </c:strRef>
          </c:cat>
          <c:val>
            <c:numRef>
              <c:f>'Frage 8'!$B$5:$B$10</c:f>
              <c:numCache>
                <c:formatCode>General</c:formatCode>
                <c:ptCount val="6"/>
                <c:pt idx="0">
                  <c:v>60</c:v>
                </c:pt>
                <c:pt idx="1">
                  <c:v>36</c:v>
                </c:pt>
                <c:pt idx="2">
                  <c:v>15</c:v>
                </c:pt>
                <c:pt idx="3">
                  <c:v>43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'Frage 8'!$C$4</c:f>
              <c:strCache>
                <c:ptCount val="1"/>
                <c:pt idx="0">
                  <c:v>Meistens </c:v>
                </c:pt>
              </c:strCache>
            </c:strRef>
          </c:tx>
          <c:invertIfNegative val="0"/>
          <c:cat>
            <c:strRef>
              <c:f>'Frage 8'!$A$5:$A$10</c:f>
              <c:strCache>
                <c:ptCount val="6"/>
                <c:pt idx="0">
                  <c:v>Zu Fuß</c:v>
                </c:pt>
                <c:pt idx="1">
                  <c:v>Mit dem Fahrrad</c:v>
                </c:pt>
                <c:pt idx="2">
                  <c:v>Mit Bus/ Bahn</c:v>
                </c:pt>
                <c:pt idx="3">
                  <c:v>Mit Motorroller/-rad</c:v>
                </c:pt>
                <c:pt idx="4">
                  <c:v>Mit dem Auto (von den Eltern gebracht bzw. selbst fahren)</c:v>
                </c:pt>
                <c:pt idx="5">
                  <c:v>Sonstiges:</c:v>
                </c:pt>
              </c:strCache>
            </c:strRef>
          </c:cat>
          <c:val>
            <c:numRef>
              <c:f>'Frage 8'!$C$5:$C$10</c:f>
              <c:numCache>
                <c:formatCode>General</c:formatCode>
                <c:ptCount val="6"/>
                <c:pt idx="0">
                  <c:v>50</c:v>
                </c:pt>
                <c:pt idx="1">
                  <c:v>55</c:v>
                </c:pt>
                <c:pt idx="2">
                  <c:v>50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'Frage 8'!$D$4</c:f>
              <c:strCache>
                <c:ptCount val="1"/>
                <c:pt idx="0">
                  <c:v>Selten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'Frage 8'!$A$5:$A$10</c:f>
              <c:strCache>
                <c:ptCount val="6"/>
                <c:pt idx="0">
                  <c:v>Zu Fuß</c:v>
                </c:pt>
                <c:pt idx="1">
                  <c:v>Mit dem Fahrrad</c:v>
                </c:pt>
                <c:pt idx="2">
                  <c:v>Mit Bus/ Bahn</c:v>
                </c:pt>
                <c:pt idx="3">
                  <c:v>Mit Motorroller/-rad</c:v>
                </c:pt>
                <c:pt idx="4">
                  <c:v>Mit dem Auto (von den Eltern gebracht bzw. selbst fahren)</c:v>
                </c:pt>
                <c:pt idx="5">
                  <c:v>Sonstiges:</c:v>
                </c:pt>
              </c:strCache>
            </c:strRef>
          </c:cat>
          <c:val>
            <c:numRef>
              <c:f>'Frage 8'!$D$5:$D$10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84</c:v>
                </c:pt>
                <c:pt idx="3">
                  <c:v>22</c:v>
                </c:pt>
                <c:pt idx="4">
                  <c:v>100</c:v>
                </c:pt>
                <c:pt idx="5">
                  <c:v>75</c:v>
                </c:pt>
              </c:numCache>
            </c:numRef>
          </c:val>
        </c:ser>
        <c:ser>
          <c:idx val="3"/>
          <c:order val="3"/>
          <c:tx>
            <c:strRef>
              <c:f>'Frage 8'!$E$4</c:f>
              <c:strCache>
                <c:ptCount val="1"/>
                <c:pt idx="0">
                  <c:v>nie</c:v>
                </c:pt>
              </c:strCache>
            </c:strRef>
          </c:tx>
          <c:invertIfNegative val="0"/>
          <c:cat>
            <c:strRef>
              <c:f>'Frage 8'!$A$5:$A$10</c:f>
              <c:strCache>
                <c:ptCount val="6"/>
                <c:pt idx="0">
                  <c:v>Zu Fuß</c:v>
                </c:pt>
                <c:pt idx="1">
                  <c:v>Mit dem Fahrrad</c:v>
                </c:pt>
                <c:pt idx="2">
                  <c:v>Mit Bus/ Bahn</c:v>
                </c:pt>
                <c:pt idx="3">
                  <c:v>Mit Motorroller/-rad</c:v>
                </c:pt>
                <c:pt idx="4">
                  <c:v>Mit dem Auto (von den Eltern gebracht bzw. selbst fahren)</c:v>
                </c:pt>
                <c:pt idx="5">
                  <c:v>Sonstiges:</c:v>
                </c:pt>
              </c:strCache>
            </c:strRef>
          </c:cat>
          <c:val>
            <c:numRef>
              <c:f>'Frage 8'!$E$5:$E$10</c:f>
              <c:numCache>
                <c:formatCode>General</c:formatCode>
                <c:ptCount val="6"/>
                <c:pt idx="0">
                  <c:v>25</c:v>
                </c:pt>
                <c:pt idx="1">
                  <c:v>45</c:v>
                </c:pt>
                <c:pt idx="2">
                  <c:v>1</c:v>
                </c:pt>
                <c:pt idx="3">
                  <c:v>80</c:v>
                </c:pt>
                <c:pt idx="4">
                  <c:v>35</c:v>
                </c:pt>
                <c:pt idx="5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28864"/>
        <c:axId val="167430400"/>
      </c:barChart>
      <c:catAx>
        <c:axId val="16742886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7430400"/>
        <c:crosses val="autoZero"/>
        <c:auto val="1"/>
        <c:lblAlgn val="ctr"/>
        <c:lblOffset val="100"/>
        <c:noMultiLvlLbl val="0"/>
      </c:catAx>
      <c:valAx>
        <c:axId val="16743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428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'Frage 9'!$A$5:$A$10</c:f>
              <c:strCache>
                <c:ptCount val="6"/>
                <c:pt idx="0">
                  <c:v>mehr/ bessere Fahrradabstellanlagen</c:v>
                </c:pt>
                <c:pt idx="1">
                  <c:v>Fahrrad AG</c:v>
                </c:pt>
                <c:pt idx="2">
                  <c:v>Fahrradreparaturwerkzeug/ -werkstatt</c:v>
                </c:pt>
                <c:pt idx="3">
                  <c:v>Trockenraum für Kleidungsstücke</c:v>
                </c:pt>
                <c:pt idx="4">
                  <c:v>Fahrradausflüge</c:v>
                </c:pt>
                <c:pt idx="5">
                  <c:v>Projekttage zum Thema Mobilität</c:v>
                </c:pt>
              </c:strCache>
            </c:strRef>
          </c:cat>
          <c:val>
            <c:numRef>
              <c:f>'Frage 9'!$B$5:$B$10</c:f>
              <c:numCache>
                <c:formatCode>General</c:formatCode>
                <c:ptCount val="6"/>
                <c:pt idx="0">
                  <c:v>367</c:v>
                </c:pt>
                <c:pt idx="1">
                  <c:v>180</c:v>
                </c:pt>
                <c:pt idx="2">
                  <c:v>199</c:v>
                </c:pt>
                <c:pt idx="3">
                  <c:v>21</c:v>
                </c:pt>
                <c:pt idx="4">
                  <c:v>150</c:v>
                </c:pt>
                <c:pt idx="5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6576"/>
        <c:axId val="52872704"/>
      </c:barChart>
      <c:catAx>
        <c:axId val="3013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52872704"/>
        <c:crosses val="autoZero"/>
        <c:auto val="1"/>
        <c:lblAlgn val="ctr"/>
        <c:lblOffset val="100"/>
        <c:noMultiLvlLbl val="0"/>
      </c:catAx>
      <c:valAx>
        <c:axId val="52872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136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3810</xdr:rowOff>
    </xdr:from>
    <xdr:to>
      <xdr:col>12</xdr:col>
      <xdr:colOff>640080</xdr:colOff>
      <xdr:row>13</xdr:row>
      <xdr:rowOff>41910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784860</xdr:colOff>
      <xdr:row>1</xdr:row>
      <xdr:rowOff>171450</xdr:rowOff>
    </xdr:from>
    <xdr:to>
      <xdr:col>9</xdr:col>
      <xdr:colOff>601980</xdr:colOff>
      <xdr:row>13</xdr:row>
      <xdr:rowOff>49530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2"/>
  <sheetViews>
    <sheetView workbookViewId="0">
      <pane ySplit="2" topLeftCell="A3" activePane="bottomLeft" state="frozen"/>
      <selection pane="bottomLeft" activeCell="K10" sqref="K10"/>
    </sheetView>
  </sheetViews>
  <sheetFormatPr baseColWidth="10" defaultRowHeight="14.4" x14ac:dyDescent="0.3"/>
  <cols>
    <col min="1" max="1" width="13.44140625" bestFit="1" customWidth="1"/>
    <col min="2" max="2" width="16.44140625" customWidth="1"/>
  </cols>
  <sheetData>
    <row r="1" spans="1:55" x14ac:dyDescent="0.3">
      <c r="A1" s="15" t="s">
        <v>72</v>
      </c>
      <c r="B1" s="16" t="s">
        <v>0</v>
      </c>
      <c r="C1" s="15" t="s">
        <v>2</v>
      </c>
      <c r="D1" s="15" t="s">
        <v>1</v>
      </c>
      <c r="E1" s="15" t="s">
        <v>3</v>
      </c>
      <c r="F1" s="15"/>
      <c r="G1" s="15" t="s">
        <v>4</v>
      </c>
      <c r="H1" s="15" t="s">
        <v>74</v>
      </c>
      <c r="I1" s="15" t="s">
        <v>75</v>
      </c>
      <c r="J1" s="15" t="s">
        <v>76</v>
      </c>
      <c r="K1" s="15"/>
      <c r="L1" s="15"/>
      <c r="M1" s="15"/>
      <c r="N1" s="15"/>
      <c r="O1" s="15"/>
      <c r="P1" s="15" t="s">
        <v>82</v>
      </c>
      <c r="Q1" s="15"/>
      <c r="R1" s="15"/>
      <c r="S1" s="15"/>
      <c r="T1" s="15"/>
      <c r="U1" s="15"/>
      <c r="V1" s="15"/>
      <c r="W1" s="15" t="s">
        <v>89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 t="s">
        <v>101</v>
      </c>
      <c r="AJ1" s="15"/>
      <c r="AK1" s="15"/>
      <c r="AL1" s="15"/>
      <c r="AM1" s="15"/>
      <c r="AN1" s="15"/>
      <c r="AO1" s="15"/>
      <c r="AP1" s="15"/>
      <c r="AQ1" s="15"/>
      <c r="AR1" s="15"/>
      <c r="AS1" s="15" t="s">
        <v>111</v>
      </c>
      <c r="AT1" s="15"/>
      <c r="AU1" s="15"/>
      <c r="AV1" s="15"/>
      <c r="AW1" s="15"/>
      <c r="AX1" s="15"/>
      <c r="AY1" s="15"/>
      <c r="AZ1" s="15" t="s">
        <v>117</v>
      </c>
      <c r="BA1" s="15"/>
      <c r="BB1" s="15"/>
      <c r="BC1" s="15"/>
    </row>
    <row r="2" spans="1:55" x14ac:dyDescent="0.3">
      <c r="A2" s="17"/>
      <c r="B2" s="18"/>
      <c r="C2" s="18"/>
      <c r="D2" s="18"/>
      <c r="E2" s="18"/>
      <c r="F2" s="18"/>
      <c r="G2" s="18"/>
      <c r="H2" s="18"/>
      <c r="I2" s="18"/>
      <c r="J2" s="18" t="s">
        <v>14</v>
      </c>
      <c r="K2" s="18" t="s">
        <v>77</v>
      </c>
      <c r="L2" s="18" t="s">
        <v>78</v>
      </c>
      <c r="M2" s="18" t="s">
        <v>79</v>
      </c>
      <c r="N2" s="18" t="s">
        <v>80</v>
      </c>
      <c r="O2" s="18" t="s">
        <v>81</v>
      </c>
      <c r="P2" s="18" t="s">
        <v>83</v>
      </c>
      <c r="Q2" s="18" t="s">
        <v>84</v>
      </c>
      <c r="R2" s="18" t="s">
        <v>29</v>
      </c>
      <c r="S2" s="18" t="s">
        <v>85</v>
      </c>
      <c r="T2" s="18" t="s">
        <v>86</v>
      </c>
      <c r="U2" s="18" t="s">
        <v>87</v>
      </c>
      <c r="V2" s="18" t="s">
        <v>88</v>
      </c>
      <c r="W2" s="18" t="s">
        <v>90</v>
      </c>
      <c r="X2" s="18" t="s">
        <v>91</v>
      </c>
      <c r="Y2" s="18" t="s">
        <v>92</v>
      </c>
      <c r="Z2" s="18" t="s">
        <v>93</v>
      </c>
      <c r="AA2" s="18" t="s">
        <v>95</v>
      </c>
      <c r="AB2" s="18" t="s">
        <v>94</v>
      </c>
      <c r="AC2" s="18" t="s">
        <v>96</v>
      </c>
      <c r="AD2" s="18" t="s">
        <v>97</v>
      </c>
      <c r="AE2" s="18" t="s">
        <v>98</v>
      </c>
      <c r="AF2" s="18" t="s">
        <v>99</v>
      </c>
      <c r="AG2" s="18" t="s">
        <v>100</v>
      </c>
      <c r="AH2" s="18" t="s">
        <v>47</v>
      </c>
      <c r="AI2" s="18" t="s">
        <v>102</v>
      </c>
      <c r="AJ2" s="18" t="s">
        <v>103</v>
      </c>
      <c r="AK2" s="18" t="s">
        <v>104</v>
      </c>
      <c r="AL2" s="18" t="s">
        <v>105</v>
      </c>
      <c r="AM2" s="18" t="s">
        <v>106</v>
      </c>
      <c r="AN2" s="18" t="s">
        <v>107</v>
      </c>
      <c r="AO2" s="18" t="s">
        <v>108</v>
      </c>
      <c r="AP2" s="18" t="s">
        <v>109</v>
      </c>
      <c r="AQ2" s="18" t="s">
        <v>110</v>
      </c>
      <c r="AR2" s="18" t="s">
        <v>47</v>
      </c>
      <c r="AS2" s="18" t="s">
        <v>112</v>
      </c>
      <c r="AT2" s="18" t="s">
        <v>102</v>
      </c>
      <c r="AU2" s="18" t="s">
        <v>113</v>
      </c>
      <c r="AV2" s="18" t="s">
        <v>114</v>
      </c>
      <c r="AW2" s="18" t="s">
        <v>115</v>
      </c>
      <c r="AX2" s="18" t="s">
        <v>116</v>
      </c>
      <c r="AY2" s="18" t="s">
        <v>108</v>
      </c>
      <c r="AZ2" s="18" t="s">
        <v>68</v>
      </c>
      <c r="BA2" s="18" t="s">
        <v>113</v>
      </c>
      <c r="BB2" s="18" t="s">
        <v>70</v>
      </c>
      <c r="BC2" s="18" t="s">
        <v>71</v>
      </c>
    </row>
    <row r="3" spans="1:55" x14ac:dyDescent="0.3">
      <c r="A3" s="16">
        <v>1</v>
      </c>
      <c r="B3" s="3">
        <v>1</v>
      </c>
      <c r="C3">
        <v>1</v>
      </c>
      <c r="D3">
        <v>6</v>
      </c>
      <c r="E3">
        <v>0</v>
      </c>
      <c r="H3">
        <v>5</v>
      </c>
      <c r="I3">
        <v>20</v>
      </c>
      <c r="J3">
        <v>0</v>
      </c>
      <c r="K3">
        <v>0</v>
      </c>
      <c r="L3">
        <v>3</v>
      </c>
      <c r="M3">
        <v>3</v>
      </c>
      <c r="N3">
        <v>3</v>
      </c>
      <c r="O3">
        <v>3</v>
      </c>
      <c r="P3">
        <v>1</v>
      </c>
      <c r="Q3">
        <v>1</v>
      </c>
      <c r="R3">
        <v>1</v>
      </c>
      <c r="S3">
        <v>0</v>
      </c>
      <c r="T3">
        <v>1</v>
      </c>
      <c r="U3">
        <v>1</v>
      </c>
      <c r="V3">
        <v>0</v>
      </c>
      <c r="W3">
        <v>1</v>
      </c>
      <c r="X3">
        <v>0</v>
      </c>
      <c r="Y3">
        <v>0</v>
      </c>
      <c r="Z3">
        <v>1</v>
      </c>
      <c r="AA3">
        <v>1</v>
      </c>
      <c r="AB3">
        <v>0</v>
      </c>
      <c r="AC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1</v>
      </c>
      <c r="AP3">
        <v>0</v>
      </c>
      <c r="AQ3">
        <v>1</v>
      </c>
      <c r="AR3">
        <v>0</v>
      </c>
      <c r="AS3">
        <v>1</v>
      </c>
      <c r="AT3">
        <v>0</v>
      </c>
      <c r="AU3">
        <v>0</v>
      </c>
      <c r="AV3">
        <v>0</v>
      </c>
      <c r="AW3">
        <v>0</v>
      </c>
      <c r="AX3">
        <v>1</v>
      </c>
      <c r="AY3">
        <v>0</v>
      </c>
      <c r="AZ3">
        <v>0</v>
      </c>
      <c r="BA3">
        <v>0</v>
      </c>
      <c r="BB3">
        <v>0</v>
      </c>
      <c r="BC3">
        <v>0</v>
      </c>
    </row>
    <row r="4" spans="1:55" x14ac:dyDescent="0.3">
      <c r="A4" s="16">
        <v>2</v>
      </c>
      <c r="B4" s="3">
        <v>1</v>
      </c>
      <c r="C4">
        <v>1</v>
      </c>
      <c r="D4">
        <v>6</v>
      </c>
      <c r="E4">
        <v>0</v>
      </c>
      <c r="H4">
        <v>5</v>
      </c>
      <c r="I4">
        <v>20</v>
      </c>
      <c r="J4">
        <v>1</v>
      </c>
      <c r="K4">
        <v>0</v>
      </c>
      <c r="L4">
        <v>3</v>
      </c>
      <c r="M4">
        <v>3</v>
      </c>
      <c r="N4">
        <v>1</v>
      </c>
      <c r="O4">
        <v>3</v>
      </c>
      <c r="P4">
        <v>1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1</v>
      </c>
      <c r="AA4">
        <v>1</v>
      </c>
      <c r="AB4">
        <v>0</v>
      </c>
      <c r="AC4">
        <v>1</v>
      </c>
      <c r="AD4">
        <v>0</v>
      </c>
      <c r="AE4">
        <v>0</v>
      </c>
      <c r="AF4">
        <v>0</v>
      </c>
      <c r="AG4">
        <v>1</v>
      </c>
      <c r="AH4">
        <v>0</v>
      </c>
      <c r="AI4">
        <v>1</v>
      </c>
      <c r="AJ4">
        <v>0</v>
      </c>
      <c r="AK4">
        <v>0</v>
      </c>
      <c r="AL4">
        <v>1</v>
      </c>
      <c r="AM4">
        <v>0</v>
      </c>
      <c r="AN4">
        <v>0</v>
      </c>
      <c r="AO4">
        <v>0</v>
      </c>
      <c r="AP4">
        <v>0</v>
      </c>
      <c r="AQ4">
        <v>0</v>
      </c>
      <c r="AR4">
        <v>1</v>
      </c>
      <c r="AS4">
        <v>0</v>
      </c>
      <c r="AT4">
        <v>0</v>
      </c>
      <c r="AU4">
        <v>0</v>
      </c>
      <c r="AV4">
        <v>1</v>
      </c>
      <c r="AW4">
        <v>0</v>
      </c>
      <c r="AX4">
        <v>1</v>
      </c>
      <c r="AY4">
        <v>0</v>
      </c>
      <c r="AZ4">
        <v>0</v>
      </c>
      <c r="BA4">
        <v>1</v>
      </c>
      <c r="BB4">
        <v>0</v>
      </c>
      <c r="BC4">
        <v>0</v>
      </c>
    </row>
    <row r="5" spans="1:55" x14ac:dyDescent="0.3">
      <c r="A5" s="16">
        <v>3</v>
      </c>
      <c r="B5" s="3">
        <v>1</v>
      </c>
      <c r="C5">
        <v>2</v>
      </c>
      <c r="D5">
        <v>7</v>
      </c>
      <c r="E5">
        <v>0</v>
      </c>
      <c r="H5">
        <v>5</v>
      </c>
      <c r="I5">
        <v>20</v>
      </c>
      <c r="J5">
        <v>0</v>
      </c>
      <c r="K5">
        <v>0</v>
      </c>
      <c r="L5">
        <v>3</v>
      </c>
      <c r="M5">
        <v>3</v>
      </c>
      <c r="N5">
        <v>3</v>
      </c>
      <c r="O5">
        <v>3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1</v>
      </c>
      <c r="AA5">
        <v>1</v>
      </c>
      <c r="AB5">
        <v>0</v>
      </c>
      <c r="AC5">
        <v>1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0</v>
      </c>
      <c r="AM5">
        <v>1</v>
      </c>
      <c r="AN5">
        <v>1</v>
      </c>
      <c r="AO5">
        <v>0</v>
      </c>
      <c r="AP5">
        <v>0</v>
      </c>
      <c r="AQ5">
        <v>0</v>
      </c>
      <c r="AR5">
        <v>1</v>
      </c>
      <c r="AS5">
        <v>0</v>
      </c>
      <c r="AT5">
        <v>0</v>
      </c>
      <c r="AU5">
        <v>0</v>
      </c>
      <c r="AV5">
        <v>0</v>
      </c>
      <c r="AW5">
        <v>0</v>
      </c>
      <c r="AX5">
        <v>1</v>
      </c>
      <c r="AY5">
        <v>1</v>
      </c>
      <c r="AZ5">
        <v>1</v>
      </c>
      <c r="BA5">
        <v>0</v>
      </c>
      <c r="BB5">
        <v>1</v>
      </c>
      <c r="BC5">
        <v>1</v>
      </c>
    </row>
    <row r="6" spans="1:55" x14ac:dyDescent="0.3">
      <c r="A6" s="16">
        <v>4</v>
      </c>
      <c r="B6" s="3">
        <v>1</v>
      </c>
      <c r="C6">
        <v>2</v>
      </c>
      <c r="D6">
        <v>6</v>
      </c>
      <c r="E6">
        <v>0</v>
      </c>
      <c r="H6">
        <v>5</v>
      </c>
      <c r="I6">
        <v>20</v>
      </c>
      <c r="J6">
        <v>2</v>
      </c>
      <c r="K6">
        <v>0</v>
      </c>
      <c r="L6">
        <v>3</v>
      </c>
      <c r="M6">
        <v>3</v>
      </c>
      <c r="N6">
        <v>1</v>
      </c>
      <c r="O6">
        <v>3</v>
      </c>
      <c r="P6">
        <v>1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1</v>
      </c>
      <c r="AB6">
        <v>0</v>
      </c>
      <c r="AC6">
        <v>1</v>
      </c>
      <c r="AD6">
        <v>0</v>
      </c>
      <c r="AE6">
        <v>0</v>
      </c>
      <c r="AF6">
        <v>1</v>
      </c>
      <c r="AG6">
        <v>0</v>
      </c>
      <c r="AH6">
        <v>0</v>
      </c>
      <c r="AI6">
        <v>1</v>
      </c>
      <c r="AJ6">
        <v>0</v>
      </c>
      <c r="AK6">
        <v>0</v>
      </c>
      <c r="AL6">
        <v>1</v>
      </c>
      <c r="AM6">
        <v>0</v>
      </c>
      <c r="AN6">
        <v>0</v>
      </c>
      <c r="AO6">
        <v>1</v>
      </c>
      <c r="AP6">
        <v>1</v>
      </c>
      <c r="AQ6">
        <v>0</v>
      </c>
      <c r="AR6">
        <v>1</v>
      </c>
      <c r="AS6">
        <v>0</v>
      </c>
      <c r="AT6">
        <v>0</v>
      </c>
      <c r="AU6">
        <v>1</v>
      </c>
      <c r="AV6">
        <v>0</v>
      </c>
      <c r="AW6">
        <v>0</v>
      </c>
      <c r="AX6">
        <v>1</v>
      </c>
      <c r="AY6">
        <v>0</v>
      </c>
      <c r="AZ6">
        <v>0</v>
      </c>
      <c r="BA6">
        <v>1</v>
      </c>
      <c r="BB6">
        <v>0</v>
      </c>
      <c r="BC6">
        <v>0</v>
      </c>
    </row>
    <row r="7" spans="1:55" x14ac:dyDescent="0.3">
      <c r="A7" s="16">
        <v>5</v>
      </c>
      <c r="B7" s="3">
        <v>2</v>
      </c>
      <c r="C7">
        <v>1</v>
      </c>
      <c r="D7">
        <v>7</v>
      </c>
      <c r="E7">
        <v>0</v>
      </c>
      <c r="H7">
        <v>5</v>
      </c>
      <c r="I7">
        <v>20</v>
      </c>
      <c r="J7">
        <v>0</v>
      </c>
      <c r="K7">
        <v>0</v>
      </c>
      <c r="L7">
        <v>3</v>
      </c>
      <c r="M7">
        <v>3</v>
      </c>
      <c r="N7">
        <v>3</v>
      </c>
      <c r="O7">
        <v>3</v>
      </c>
      <c r="P7">
        <v>1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1</v>
      </c>
      <c r="AQ7">
        <v>0</v>
      </c>
      <c r="AR7">
        <v>0</v>
      </c>
      <c r="AS7">
        <v>0</v>
      </c>
      <c r="AT7">
        <v>1</v>
      </c>
      <c r="AU7">
        <v>0</v>
      </c>
      <c r="AV7">
        <v>0</v>
      </c>
      <c r="AW7">
        <v>0</v>
      </c>
      <c r="AX7">
        <v>1</v>
      </c>
      <c r="AY7">
        <v>0</v>
      </c>
      <c r="AZ7">
        <v>0</v>
      </c>
      <c r="BA7">
        <v>0</v>
      </c>
      <c r="BB7">
        <v>0</v>
      </c>
      <c r="BC7">
        <v>0</v>
      </c>
    </row>
    <row r="8" spans="1:55" x14ac:dyDescent="0.3">
      <c r="A8" s="16">
        <v>6</v>
      </c>
      <c r="B8" s="3">
        <v>2</v>
      </c>
      <c r="C8">
        <v>1</v>
      </c>
      <c r="D8">
        <v>7</v>
      </c>
      <c r="E8">
        <v>0</v>
      </c>
      <c r="H8">
        <v>5</v>
      </c>
      <c r="I8">
        <v>20</v>
      </c>
      <c r="J8">
        <v>3</v>
      </c>
      <c r="K8">
        <v>1</v>
      </c>
      <c r="L8">
        <v>3</v>
      </c>
      <c r="M8">
        <v>3</v>
      </c>
      <c r="N8">
        <v>1</v>
      </c>
      <c r="O8">
        <v>3</v>
      </c>
      <c r="P8">
        <v>1</v>
      </c>
      <c r="Q8">
        <v>0</v>
      </c>
      <c r="R8">
        <v>0</v>
      </c>
      <c r="S8">
        <v>0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1</v>
      </c>
      <c r="AA8">
        <v>1</v>
      </c>
      <c r="AB8">
        <v>1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1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</v>
      </c>
      <c r="AQ8">
        <v>0</v>
      </c>
      <c r="AR8">
        <v>0</v>
      </c>
      <c r="AS8">
        <v>1</v>
      </c>
      <c r="AT8">
        <v>0</v>
      </c>
      <c r="AU8">
        <v>0</v>
      </c>
      <c r="AV8">
        <v>0</v>
      </c>
      <c r="AW8">
        <v>0</v>
      </c>
      <c r="AX8">
        <v>1</v>
      </c>
      <c r="AY8">
        <v>0</v>
      </c>
      <c r="AZ8">
        <v>0</v>
      </c>
      <c r="BA8">
        <v>0</v>
      </c>
      <c r="BB8">
        <v>0</v>
      </c>
      <c r="BC8">
        <v>0</v>
      </c>
    </row>
    <row r="9" spans="1:55" x14ac:dyDescent="0.3">
      <c r="A9" s="16">
        <v>7</v>
      </c>
      <c r="B9" s="3">
        <v>2</v>
      </c>
      <c r="C9">
        <v>2</v>
      </c>
      <c r="D9">
        <v>8</v>
      </c>
      <c r="E9">
        <v>0</v>
      </c>
      <c r="H9">
        <v>5</v>
      </c>
      <c r="I9">
        <v>20</v>
      </c>
      <c r="J9">
        <v>0</v>
      </c>
      <c r="K9">
        <v>1</v>
      </c>
      <c r="L9">
        <v>3</v>
      </c>
      <c r="M9">
        <v>3</v>
      </c>
      <c r="N9">
        <v>3</v>
      </c>
      <c r="O9">
        <v>3</v>
      </c>
      <c r="P9">
        <v>1</v>
      </c>
      <c r="Q9">
        <v>0</v>
      </c>
      <c r="R9">
        <v>1</v>
      </c>
      <c r="S9">
        <v>1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1</v>
      </c>
      <c r="AM9">
        <v>0</v>
      </c>
      <c r="AN9">
        <v>1</v>
      </c>
      <c r="AO9">
        <v>0</v>
      </c>
      <c r="AP9">
        <v>1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1</v>
      </c>
      <c r="AY9">
        <v>0</v>
      </c>
      <c r="AZ9">
        <v>0</v>
      </c>
      <c r="BA9">
        <v>1</v>
      </c>
      <c r="BB9">
        <v>0</v>
      </c>
      <c r="BC9">
        <v>1</v>
      </c>
    </row>
    <row r="10" spans="1:55" x14ac:dyDescent="0.3">
      <c r="A10" s="16">
        <v>8</v>
      </c>
      <c r="B10" s="3">
        <v>2</v>
      </c>
      <c r="C10">
        <v>2</v>
      </c>
      <c r="D10">
        <v>8</v>
      </c>
      <c r="E10">
        <v>0</v>
      </c>
      <c r="H10">
        <v>5</v>
      </c>
      <c r="I10">
        <v>20</v>
      </c>
      <c r="J10">
        <v>3</v>
      </c>
      <c r="K10">
        <v>1</v>
      </c>
      <c r="L10">
        <v>3</v>
      </c>
      <c r="M10">
        <v>3</v>
      </c>
      <c r="N10">
        <v>1</v>
      </c>
      <c r="O10">
        <v>3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0</v>
      </c>
      <c r="AL10">
        <v>0</v>
      </c>
      <c r="AM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1</v>
      </c>
      <c r="AY10">
        <v>1</v>
      </c>
      <c r="AZ10">
        <v>0</v>
      </c>
      <c r="BA10">
        <v>0</v>
      </c>
      <c r="BB10">
        <v>1</v>
      </c>
      <c r="BC10">
        <v>0</v>
      </c>
    </row>
    <row r="11" spans="1:55" x14ac:dyDescent="0.3">
      <c r="A11" s="16">
        <v>9</v>
      </c>
      <c r="B11" s="3">
        <v>3</v>
      </c>
      <c r="C11">
        <v>1</v>
      </c>
      <c r="D11">
        <v>9</v>
      </c>
      <c r="E11">
        <v>0</v>
      </c>
      <c r="H11">
        <v>5</v>
      </c>
      <c r="I11">
        <v>20</v>
      </c>
      <c r="J11">
        <v>0</v>
      </c>
      <c r="K11">
        <v>1</v>
      </c>
      <c r="L11">
        <v>3</v>
      </c>
      <c r="M11">
        <v>3</v>
      </c>
      <c r="N11">
        <v>3</v>
      </c>
      <c r="O11">
        <v>3</v>
      </c>
      <c r="P11">
        <v>1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1</v>
      </c>
      <c r="Z11">
        <v>1</v>
      </c>
      <c r="AA11">
        <v>1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1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</row>
    <row r="12" spans="1:55" x14ac:dyDescent="0.3">
      <c r="A12" s="16">
        <v>10</v>
      </c>
      <c r="B12" s="3">
        <v>3</v>
      </c>
      <c r="C12">
        <v>1</v>
      </c>
      <c r="D12">
        <v>9</v>
      </c>
      <c r="E12">
        <v>0</v>
      </c>
      <c r="H12">
        <v>5</v>
      </c>
      <c r="I12">
        <v>20</v>
      </c>
      <c r="J12">
        <v>3</v>
      </c>
      <c r="K12">
        <v>1</v>
      </c>
      <c r="L12">
        <v>2</v>
      </c>
      <c r="M12">
        <v>3</v>
      </c>
      <c r="N12">
        <v>1</v>
      </c>
      <c r="O12">
        <v>3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1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1</v>
      </c>
      <c r="BA12">
        <v>0</v>
      </c>
      <c r="BB12">
        <v>0</v>
      </c>
      <c r="BC12">
        <v>0</v>
      </c>
    </row>
    <row r="13" spans="1:55" x14ac:dyDescent="0.3">
      <c r="A13" s="16">
        <v>11</v>
      </c>
      <c r="B13" s="3">
        <v>3</v>
      </c>
      <c r="C13">
        <v>1</v>
      </c>
      <c r="D13">
        <v>9</v>
      </c>
      <c r="E13">
        <v>0</v>
      </c>
      <c r="H13">
        <v>3</v>
      </c>
      <c r="I13">
        <v>10</v>
      </c>
      <c r="J13">
        <v>0</v>
      </c>
      <c r="K13">
        <v>2</v>
      </c>
      <c r="L13">
        <v>2</v>
      </c>
      <c r="M13">
        <v>3</v>
      </c>
      <c r="N13">
        <v>3</v>
      </c>
      <c r="O13">
        <v>3</v>
      </c>
      <c r="P13">
        <v>1</v>
      </c>
      <c r="Q13">
        <v>0</v>
      </c>
      <c r="R13">
        <v>1</v>
      </c>
      <c r="S13">
        <v>1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1</v>
      </c>
      <c r="AA13">
        <v>1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1</v>
      </c>
      <c r="AR13">
        <v>1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1</v>
      </c>
      <c r="AY13">
        <v>0</v>
      </c>
      <c r="AZ13">
        <v>0</v>
      </c>
      <c r="BA13">
        <v>1</v>
      </c>
      <c r="BB13">
        <v>0</v>
      </c>
      <c r="BC13">
        <v>0</v>
      </c>
    </row>
    <row r="14" spans="1:55" x14ac:dyDescent="0.3">
      <c r="A14" s="16">
        <v>12</v>
      </c>
      <c r="B14" s="3">
        <v>3</v>
      </c>
      <c r="C14">
        <v>2</v>
      </c>
      <c r="D14">
        <v>10</v>
      </c>
      <c r="E14">
        <v>0</v>
      </c>
      <c r="H14">
        <v>3</v>
      </c>
      <c r="I14">
        <v>10</v>
      </c>
      <c r="J14">
        <v>2</v>
      </c>
      <c r="K14">
        <v>2</v>
      </c>
      <c r="L14">
        <v>1</v>
      </c>
      <c r="M14">
        <v>3</v>
      </c>
      <c r="N14">
        <v>3</v>
      </c>
      <c r="O14">
        <v>3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1</v>
      </c>
      <c r="AN14">
        <v>0</v>
      </c>
      <c r="AO14">
        <v>1</v>
      </c>
      <c r="AP14">
        <v>0</v>
      </c>
      <c r="AQ14">
        <v>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1</v>
      </c>
      <c r="AY14">
        <v>0</v>
      </c>
      <c r="AZ14">
        <v>0</v>
      </c>
      <c r="BA14">
        <v>0</v>
      </c>
      <c r="BB14">
        <v>1</v>
      </c>
      <c r="BC14">
        <v>0</v>
      </c>
    </row>
    <row r="15" spans="1:55" x14ac:dyDescent="0.3">
      <c r="A15" s="16">
        <v>13</v>
      </c>
      <c r="B15" s="3">
        <v>3</v>
      </c>
      <c r="C15">
        <v>2</v>
      </c>
      <c r="D15">
        <v>10</v>
      </c>
      <c r="E15">
        <v>0</v>
      </c>
      <c r="H15">
        <v>3</v>
      </c>
      <c r="I15">
        <v>10</v>
      </c>
      <c r="J15">
        <v>0</v>
      </c>
      <c r="K15">
        <v>2</v>
      </c>
      <c r="L15">
        <v>2</v>
      </c>
      <c r="M15">
        <v>3</v>
      </c>
      <c r="N15">
        <v>3</v>
      </c>
      <c r="O15">
        <v>3</v>
      </c>
      <c r="P15">
        <v>1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1</v>
      </c>
      <c r="Z15">
        <v>1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0</v>
      </c>
      <c r="AH15">
        <v>0</v>
      </c>
      <c r="AI15">
        <v>1</v>
      </c>
      <c r="AJ15">
        <v>1</v>
      </c>
      <c r="AK15">
        <v>0</v>
      </c>
      <c r="AL15">
        <v>1</v>
      </c>
      <c r="AM15">
        <v>0</v>
      </c>
      <c r="AN15">
        <v>1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1</v>
      </c>
      <c r="AU15">
        <v>1</v>
      </c>
      <c r="AV15">
        <v>0</v>
      </c>
      <c r="AW15">
        <v>0</v>
      </c>
      <c r="AX15">
        <v>1</v>
      </c>
      <c r="AY15">
        <v>1</v>
      </c>
      <c r="AZ15">
        <v>0</v>
      </c>
      <c r="BA15">
        <v>1</v>
      </c>
      <c r="BB15">
        <v>0</v>
      </c>
      <c r="BC15">
        <v>1</v>
      </c>
    </row>
    <row r="16" spans="1:55" x14ac:dyDescent="0.3">
      <c r="A16" s="16">
        <v>14</v>
      </c>
      <c r="B16" s="3">
        <v>4</v>
      </c>
      <c r="C16">
        <v>1</v>
      </c>
      <c r="D16">
        <v>10</v>
      </c>
      <c r="E16">
        <v>0</v>
      </c>
      <c r="H16">
        <v>3</v>
      </c>
      <c r="I16">
        <v>10</v>
      </c>
      <c r="J16">
        <v>2</v>
      </c>
      <c r="K16">
        <v>2</v>
      </c>
      <c r="L16">
        <v>1</v>
      </c>
      <c r="M16">
        <v>3</v>
      </c>
      <c r="N16">
        <v>3</v>
      </c>
      <c r="O16">
        <v>3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</row>
    <row r="17" spans="1:55" x14ac:dyDescent="0.3">
      <c r="A17" s="16">
        <v>15</v>
      </c>
      <c r="B17" s="3">
        <v>4</v>
      </c>
      <c r="C17">
        <v>1</v>
      </c>
      <c r="D17">
        <v>10</v>
      </c>
      <c r="E17">
        <v>0</v>
      </c>
      <c r="H17">
        <v>3</v>
      </c>
      <c r="I17">
        <v>10</v>
      </c>
      <c r="J17">
        <v>0</v>
      </c>
      <c r="K17">
        <v>3</v>
      </c>
      <c r="L17">
        <v>0</v>
      </c>
      <c r="M17">
        <v>3</v>
      </c>
      <c r="N17">
        <v>3</v>
      </c>
      <c r="O17">
        <v>3</v>
      </c>
      <c r="P17">
        <v>1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1</v>
      </c>
      <c r="AA17">
        <v>1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0</v>
      </c>
      <c r="AK17">
        <v>1</v>
      </c>
      <c r="AL17">
        <v>1</v>
      </c>
      <c r="AM17">
        <v>0</v>
      </c>
      <c r="AN17">
        <v>0</v>
      </c>
      <c r="AO17">
        <v>0</v>
      </c>
      <c r="AP17">
        <v>1</v>
      </c>
      <c r="AQ17">
        <v>1</v>
      </c>
      <c r="AR17">
        <v>0</v>
      </c>
      <c r="AS17">
        <v>1</v>
      </c>
      <c r="AT17">
        <v>0</v>
      </c>
      <c r="AU17">
        <v>0</v>
      </c>
      <c r="AV17">
        <v>0</v>
      </c>
      <c r="AW17">
        <v>0</v>
      </c>
      <c r="AX17">
        <v>1</v>
      </c>
      <c r="AY17">
        <v>0</v>
      </c>
      <c r="AZ17">
        <v>1</v>
      </c>
      <c r="BA17">
        <v>1</v>
      </c>
      <c r="BB17">
        <v>0</v>
      </c>
      <c r="BC17">
        <v>0</v>
      </c>
    </row>
    <row r="18" spans="1:55" x14ac:dyDescent="0.3">
      <c r="A18" s="16">
        <v>16</v>
      </c>
      <c r="B18" s="3">
        <v>4</v>
      </c>
      <c r="C18">
        <v>1</v>
      </c>
      <c r="D18">
        <v>11</v>
      </c>
      <c r="E18">
        <v>0</v>
      </c>
      <c r="H18">
        <v>3</v>
      </c>
      <c r="I18">
        <v>10</v>
      </c>
      <c r="J18">
        <v>1</v>
      </c>
      <c r="K18">
        <v>1</v>
      </c>
      <c r="L18">
        <v>0</v>
      </c>
      <c r="M18">
        <v>3</v>
      </c>
      <c r="N18">
        <v>3</v>
      </c>
      <c r="O18">
        <v>3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</v>
      </c>
      <c r="AQ18">
        <v>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</row>
    <row r="19" spans="1:55" x14ac:dyDescent="0.3">
      <c r="A19" s="16">
        <v>17</v>
      </c>
      <c r="B19" s="3">
        <v>4</v>
      </c>
      <c r="C19">
        <v>1</v>
      </c>
      <c r="D19">
        <v>11</v>
      </c>
      <c r="E19">
        <v>0</v>
      </c>
      <c r="H19">
        <v>3</v>
      </c>
      <c r="I19">
        <v>10</v>
      </c>
      <c r="J19">
        <v>0</v>
      </c>
      <c r="K19">
        <v>3</v>
      </c>
      <c r="L19">
        <v>0</v>
      </c>
      <c r="M19">
        <v>3</v>
      </c>
      <c r="N19">
        <v>3</v>
      </c>
      <c r="O19">
        <v>3</v>
      </c>
      <c r="P19">
        <v>1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1</v>
      </c>
      <c r="AY19">
        <v>0</v>
      </c>
      <c r="AZ19">
        <v>0</v>
      </c>
      <c r="BA19">
        <v>0</v>
      </c>
      <c r="BB19">
        <v>1</v>
      </c>
      <c r="BC19">
        <v>0</v>
      </c>
    </row>
    <row r="20" spans="1:55" x14ac:dyDescent="0.3">
      <c r="A20" s="16">
        <v>18</v>
      </c>
      <c r="B20" s="3">
        <v>4</v>
      </c>
      <c r="C20">
        <v>2</v>
      </c>
      <c r="D20">
        <v>11</v>
      </c>
      <c r="E20">
        <v>0</v>
      </c>
      <c r="H20">
        <v>2</v>
      </c>
      <c r="I20">
        <v>5</v>
      </c>
      <c r="J20">
        <v>1</v>
      </c>
      <c r="K20">
        <v>1</v>
      </c>
      <c r="L20">
        <v>0</v>
      </c>
      <c r="M20">
        <v>3</v>
      </c>
      <c r="N20">
        <v>3</v>
      </c>
      <c r="O20">
        <v>3</v>
      </c>
      <c r="P20">
        <v>1</v>
      </c>
      <c r="Q20">
        <v>1</v>
      </c>
      <c r="R20">
        <v>0</v>
      </c>
      <c r="S20">
        <v>1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1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1</v>
      </c>
      <c r="AG20">
        <v>0</v>
      </c>
      <c r="AH20">
        <v>0</v>
      </c>
      <c r="AI20">
        <v>1</v>
      </c>
      <c r="AJ20">
        <v>1</v>
      </c>
      <c r="AK20">
        <v>0</v>
      </c>
      <c r="AL20">
        <v>1</v>
      </c>
      <c r="AM20">
        <v>0</v>
      </c>
      <c r="AN20">
        <v>0</v>
      </c>
      <c r="AO20">
        <v>0</v>
      </c>
      <c r="AP20">
        <v>1</v>
      </c>
      <c r="AQ20">
        <v>0</v>
      </c>
      <c r="AR20">
        <v>0</v>
      </c>
      <c r="AS20">
        <v>0</v>
      </c>
      <c r="AT20">
        <v>0</v>
      </c>
      <c r="AU20">
        <v>1</v>
      </c>
      <c r="AV20">
        <v>0</v>
      </c>
      <c r="AW20">
        <v>0</v>
      </c>
      <c r="AX20">
        <v>1</v>
      </c>
      <c r="AY20">
        <v>1</v>
      </c>
      <c r="AZ20">
        <v>0</v>
      </c>
      <c r="BA20">
        <v>1</v>
      </c>
      <c r="BB20">
        <v>0</v>
      </c>
      <c r="BC20">
        <v>0</v>
      </c>
    </row>
    <row r="21" spans="1:55" x14ac:dyDescent="0.3">
      <c r="A21" s="16">
        <v>19</v>
      </c>
      <c r="B21" s="3">
        <v>4</v>
      </c>
      <c r="C21">
        <v>2</v>
      </c>
      <c r="D21">
        <v>11</v>
      </c>
      <c r="E21">
        <v>0</v>
      </c>
      <c r="H21">
        <v>2</v>
      </c>
      <c r="I21">
        <v>5</v>
      </c>
      <c r="J21">
        <v>0</v>
      </c>
      <c r="K21">
        <v>3</v>
      </c>
      <c r="L21">
        <v>0</v>
      </c>
      <c r="M21">
        <v>3</v>
      </c>
      <c r="N21">
        <v>3</v>
      </c>
      <c r="O21">
        <v>3</v>
      </c>
      <c r="P21">
        <v>1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</row>
    <row r="22" spans="1:55" x14ac:dyDescent="0.3">
      <c r="A22" s="16">
        <v>20</v>
      </c>
      <c r="B22" s="3">
        <v>4</v>
      </c>
      <c r="C22">
        <v>2</v>
      </c>
      <c r="D22">
        <v>11</v>
      </c>
      <c r="E22">
        <v>0</v>
      </c>
      <c r="H22">
        <v>2</v>
      </c>
      <c r="I22">
        <v>5</v>
      </c>
      <c r="J22">
        <v>1</v>
      </c>
      <c r="K22">
        <v>1</v>
      </c>
      <c r="L22">
        <v>0</v>
      </c>
      <c r="M22">
        <v>3</v>
      </c>
      <c r="N22">
        <v>3</v>
      </c>
      <c r="O22">
        <v>3</v>
      </c>
      <c r="P22">
        <v>1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1</v>
      </c>
      <c r="Y22">
        <v>0</v>
      </c>
      <c r="Z22">
        <v>1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</row>
    <row r="23" spans="1:55" ht="15" thickBot="1" x14ac:dyDescent="0.35">
      <c r="A23" s="16">
        <v>21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0</v>
      </c>
      <c r="W23">
        <v>0</v>
      </c>
      <c r="X23">
        <v>1</v>
      </c>
      <c r="Y23">
        <v>0</v>
      </c>
      <c r="Z23">
        <v>1</v>
      </c>
      <c r="AA23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1</v>
      </c>
      <c r="AY23">
        <v>0</v>
      </c>
      <c r="AZ23">
        <v>0</v>
      </c>
      <c r="BA23">
        <v>1</v>
      </c>
      <c r="BB23">
        <v>0</v>
      </c>
      <c r="BC23">
        <v>0</v>
      </c>
    </row>
    <row r="24" spans="1:55" x14ac:dyDescent="0.3">
      <c r="A24" s="16">
        <v>22</v>
      </c>
      <c r="C24" s="19"/>
      <c r="D24" s="20"/>
      <c r="E24" s="20"/>
      <c r="F24" s="20"/>
      <c r="G24" s="20"/>
      <c r="H24" s="20" t="s">
        <v>118</v>
      </c>
      <c r="I24" s="20" t="s">
        <v>118</v>
      </c>
      <c r="J24" s="20"/>
      <c r="K24" s="20" t="s">
        <v>123</v>
      </c>
      <c r="L24" s="20"/>
      <c r="M24" s="20"/>
      <c r="N24" s="20"/>
      <c r="O24" s="20"/>
      <c r="P24" s="21" t="s">
        <v>127</v>
      </c>
    </row>
    <row r="25" spans="1:55" x14ac:dyDescent="0.3">
      <c r="A25" s="16">
        <v>23</v>
      </c>
      <c r="C25" s="22" t="s">
        <v>119</v>
      </c>
      <c r="D25" s="14"/>
      <c r="E25" s="27" t="s">
        <v>129</v>
      </c>
      <c r="F25" s="14"/>
      <c r="G25" s="14"/>
      <c r="H25" s="14"/>
      <c r="I25" s="14"/>
      <c r="J25" s="14"/>
      <c r="K25" s="14" t="s">
        <v>124</v>
      </c>
      <c r="L25" s="14"/>
      <c r="M25" s="14"/>
      <c r="N25" s="14"/>
      <c r="O25" s="14"/>
      <c r="P25" s="23" t="s">
        <v>128</v>
      </c>
    </row>
    <row r="26" spans="1:55" x14ac:dyDescent="0.3">
      <c r="A26" s="16">
        <v>24</v>
      </c>
      <c r="C26" s="22" t="s">
        <v>120</v>
      </c>
      <c r="D26" s="14"/>
      <c r="E26" s="14"/>
      <c r="F26" s="14"/>
      <c r="G26" s="14"/>
      <c r="H26" s="14"/>
      <c r="I26" s="14"/>
      <c r="J26" s="14"/>
      <c r="K26" s="14" t="s">
        <v>125</v>
      </c>
      <c r="L26" s="14"/>
      <c r="M26" s="14"/>
      <c r="N26" s="14"/>
      <c r="O26" s="14"/>
      <c r="P26" s="23"/>
    </row>
    <row r="27" spans="1:55" x14ac:dyDescent="0.3">
      <c r="A27" s="16">
        <v>25</v>
      </c>
      <c r="C27" s="22" t="s">
        <v>121</v>
      </c>
      <c r="D27" s="14"/>
      <c r="E27" s="14"/>
      <c r="F27" s="14"/>
      <c r="G27" s="14"/>
      <c r="H27" s="14"/>
      <c r="I27" s="14"/>
      <c r="J27" s="14"/>
      <c r="K27" s="14" t="s">
        <v>126</v>
      </c>
      <c r="L27" s="14"/>
      <c r="M27" s="14"/>
      <c r="N27" s="14"/>
      <c r="O27" s="14"/>
      <c r="P27" s="23"/>
    </row>
    <row r="28" spans="1:55" ht="15" thickBot="1" x14ac:dyDescent="0.35">
      <c r="A28" s="16">
        <v>26</v>
      </c>
      <c r="C28" s="24" t="s">
        <v>122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55" x14ac:dyDescent="0.3">
      <c r="A29" s="16">
        <v>27</v>
      </c>
    </row>
    <row r="30" spans="1:55" x14ac:dyDescent="0.3">
      <c r="A30" s="16">
        <v>28</v>
      </c>
    </row>
    <row r="31" spans="1:55" x14ac:dyDescent="0.3">
      <c r="A31" s="16">
        <v>29</v>
      </c>
      <c r="B31">
        <f>COUNTIF(B3:B22,"1")</f>
        <v>4</v>
      </c>
      <c r="C31">
        <f>COUNTIF(C3:C22,"1")</f>
        <v>11</v>
      </c>
      <c r="D31">
        <f>COUNTIF(D3:D22,"6")</f>
        <v>3</v>
      </c>
      <c r="E31">
        <f>COUNTIF(E3:E22,"0")</f>
        <v>20</v>
      </c>
    </row>
    <row r="32" spans="1:55" x14ac:dyDescent="0.3">
      <c r="A32" s="16">
        <v>30</v>
      </c>
      <c r="B32">
        <f>COUNTIF(B3:B22,"2")</f>
        <v>4</v>
      </c>
      <c r="C32">
        <f>COUNTIF(C3:C22,"2")</f>
        <v>9</v>
      </c>
      <c r="D32">
        <f>COUNTIF(D1:D20,"7")</f>
        <v>3</v>
      </c>
    </row>
    <row r="33" spans="1:4" x14ac:dyDescent="0.3">
      <c r="A33" s="16">
        <v>31</v>
      </c>
      <c r="B33">
        <f>COUNTIF(B3:B22,"3")</f>
        <v>5</v>
      </c>
      <c r="C33">
        <f>COUNTIF(C3:C22,"3")</f>
        <v>0</v>
      </c>
      <c r="D33">
        <f>COUNTIF(D3:D22,"8")</f>
        <v>2</v>
      </c>
    </row>
    <row r="34" spans="1:4" x14ac:dyDescent="0.3">
      <c r="A34" s="16">
        <v>32</v>
      </c>
      <c r="B34">
        <f>COUNTIF(B3:B22,"4")</f>
        <v>7</v>
      </c>
      <c r="C34">
        <f>COUNTIF(C3:C22,"4")</f>
        <v>0</v>
      </c>
      <c r="D34">
        <f>COUNTIF(D3:D22,"9")</f>
        <v>3</v>
      </c>
    </row>
    <row r="35" spans="1:4" x14ac:dyDescent="0.3">
      <c r="A35" s="16">
        <v>33</v>
      </c>
      <c r="B35">
        <f>COUNTIF(B4:B23,"5")</f>
        <v>0</v>
      </c>
      <c r="D35">
        <f>COUNTIF(D3:D22,"10")</f>
        <v>4</v>
      </c>
    </row>
    <row r="36" spans="1:4" x14ac:dyDescent="0.3">
      <c r="A36" s="16">
        <v>34</v>
      </c>
      <c r="B36">
        <f>COUNTIF(B5:B24,"6")</f>
        <v>0</v>
      </c>
      <c r="D36">
        <f>COUNTIF(D3:D22,"11")</f>
        <v>5</v>
      </c>
    </row>
    <row r="37" spans="1:4" x14ac:dyDescent="0.3">
      <c r="A37" s="16">
        <v>35</v>
      </c>
      <c r="B37">
        <f>COUNTIF(B6:B25,"7")</f>
        <v>0</v>
      </c>
    </row>
    <row r="38" spans="1:4" x14ac:dyDescent="0.3">
      <c r="A38" s="16">
        <v>36</v>
      </c>
      <c r="B38">
        <f>COUNTIF(B7:B26,"8")</f>
        <v>0</v>
      </c>
    </row>
    <row r="39" spans="1:4" x14ac:dyDescent="0.3">
      <c r="A39" s="16">
        <v>37</v>
      </c>
      <c r="B39">
        <f>COUNTIF(B8:B27,"9")</f>
        <v>0</v>
      </c>
    </row>
    <row r="40" spans="1:4" x14ac:dyDescent="0.3">
      <c r="A40" s="16">
        <v>38</v>
      </c>
      <c r="B40">
        <f>COUNTIF(B9:B28,"10")</f>
        <v>0</v>
      </c>
    </row>
    <row r="41" spans="1:4" x14ac:dyDescent="0.3">
      <c r="A41" s="16">
        <v>39</v>
      </c>
      <c r="B41">
        <f>COUNTIF(B10:B29,"11")</f>
        <v>0</v>
      </c>
    </row>
    <row r="42" spans="1:4" x14ac:dyDescent="0.3">
      <c r="A42" s="16">
        <v>40</v>
      </c>
      <c r="B42">
        <f>COUNTIF(B11:B30,"12")</f>
        <v>0</v>
      </c>
    </row>
    <row r="43" spans="1:4" x14ac:dyDescent="0.3">
      <c r="A43" s="16">
        <v>41</v>
      </c>
      <c r="B43">
        <f>COUNTIF(B12:B31,"13")</f>
        <v>0</v>
      </c>
    </row>
    <row r="44" spans="1:4" x14ac:dyDescent="0.3">
      <c r="A44" s="16">
        <v>42</v>
      </c>
    </row>
    <row r="45" spans="1:4" x14ac:dyDescent="0.3">
      <c r="A45" s="16">
        <v>43</v>
      </c>
    </row>
    <row r="46" spans="1:4" x14ac:dyDescent="0.3">
      <c r="A46" s="16">
        <v>44</v>
      </c>
    </row>
    <row r="47" spans="1:4" x14ac:dyDescent="0.3">
      <c r="A47" s="16">
        <v>45</v>
      </c>
    </row>
    <row r="48" spans="1:4" x14ac:dyDescent="0.3">
      <c r="A48" s="16">
        <v>46</v>
      </c>
    </row>
    <row r="49" spans="1:1" x14ac:dyDescent="0.3">
      <c r="A49" s="16">
        <v>47</v>
      </c>
    </row>
    <row r="50" spans="1:1" x14ac:dyDescent="0.3">
      <c r="A50" s="16">
        <v>48</v>
      </c>
    </row>
    <row r="51" spans="1:1" x14ac:dyDescent="0.3">
      <c r="A51" s="16">
        <v>49</v>
      </c>
    </row>
    <row r="52" spans="1:1" x14ac:dyDescent="0.3">
      <c r="A52" s="16">
        <v>50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J14" sqref="J14"/>
    </sheetView>
  </sheetViews>
  <sheetFormatPr baseColWidth="10" defaultRowHeight="14.4" x14ac:dyDescent="0.3"/>
  <cols>
    <col min="2" max="2" width="20.5546875" customWidth="1"/>
    <col min="3" max="3" width="20.33203125" customWidth="1"/>
  </cols>
  <sheetData>
    <row r="1" spans="1:3" x14ac:dyDescent="0.3">
      <c r="A1" t="s">
        <v>11</v>
      </c>
    </row>
    <row r="3" spans="1:3" x14ac:dyDescent="0.3">
      <c r="A3" s="11" t="s">
        <v>67</v>
      </c>
    </row>
    <row r="5" spans="1:3" x14ac:dyDescent="0.3">
      <c r="A5" s="5" t="s">
        <v>68</v>
      </c>
    </row>
    <row r="6" spans="1:3" x14ac:dyDescent="0.3">
      <c r="A6" s="5" t="s">
        <v>69</v>
      </c>
    </row>
    <row r="7" spans="1:3" x14ac:dyDescent="0.3">
      <c r="A7" s="5" t="s">
        <v>70</v>
      </c>
    </row>
    <row r="8" spans="1:3" ht="27.6" x14ac:dyDescent="0.3">
      <c r="A8" s="5" t="s">
        <v>71</v>
      </c>
    </row>
    <row r="9" spans="1:3" x14ac:dyDescent="0.3">
      <c r="A9" s="13" t="s">
        <v>26</v>
      </c>
    </row>
    <row r="10" spans="1:3" x14ac:dyDescent="0.3">
      <c r="B10" s="14"/>
      <c r="C10" s="14"/>
    </row>
    <row r="11" spans="1:3" x14ac:dyDescent="0.3">
      <c r="B11" s="14"/>
      <c r="C11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workbookViewId="0">
      <selection activeCell="A5" sqref="A5:A25"/>
    </sheetView>
  </sheetViews>
  <sheetFormatPr baseColWidth="10" defaultRowHeight="14.4" x14ac:dyDescent="0.3"/>
  <cols>
    <col min="2" max="2" width="18.109375" customWidth="1"/>
  </cols>
  <sheetData>
    <row r="1" spans="2:6" x14ac:dyDescent="0.3">
      <c r="B1" s="2" t="s">
        <v>73</v>
      </c>
    </row>
    <row r="4" spans="2:6" x14ac:dyDescent="0.3">
      <c r="B4" s="2" t="s">
        <v>0</v>
      </c>
      <c r="C4" s="2" t="s">
        <v>2</v>
      </c>
      <c r="D4" s="2" t="s">
        <v>1</v>
      </c>
      <c r="E4" s="2" t="s">
        <v>3</v>
      </c>
      <c r="F4" s="2" t="s">
        <v>4</v>
      </c>
    </row>
    <row r="5" spans="2:6" x14ac:dyDescent="0.3">
      <c r="B5" s="3"/>
    </row>
    <row r="6" spans="2:6" x14ac:dyDescent="0.3">
      <c r="B6" s="3"/>
    </row>
    <row r="7" spans="2:6" x14ac:dyDescent="0.3">
      <c r="B7" s="3"/>
    </row>
    <row r="8" spans="2:6" x14ac:dyDescent="0.3">
      <c r="B8" s="3"/>
    </row>
    <row r="9" spans="2:6" x14ac:dyDescent="0.3">
      <c r="B9" s="3"/>
    </row>
    <row r="10" spans="2:6" x14ac:dyDescent="0.3">
      <c r="B10" s="3"/>
    </row>
    <row r="11" spans="2:6" x14ac:dyDescent="0.3">
      <c r="B11" s="3"/>
    </row>
    <row r="18" spans="2:2" x14ac:dyDescent="0.3">
      <c r="B18" s="3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  <row r="23" spans="2:2" x14ac:dyDescent="0.3">
      <c r="B23" s="3"/>
    </row>
    <row r="24" spans="2:2" x14ac:dyDescent="0.3">
      <c r="B24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>
    <row r="1" spans="1:1" x14ac:dyDescent="0.3">
      <c r="A1" s="11" t="s">
        <v>130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8" sqref="E28"/>
    </sheetView>
  </sheetViews>
  <sheetFormatPr baseColWidth="10" defaultRowHeight="14.4" x14ac:dyDescent="0.3"/>
  <cols>
    <col min="6" max="6" width="23.21875" customWidth="1"/>
  </cols>
  <sheetData>
    <row r="1" spans="1:6" x14ac:dyDescent="0.3">
      <c r="A1" t="s">
        <v>5</v>
      </c>
    </row>
    <row r="2" spans="1:6" x14ac:dyDescent="0.3">
      <c r="A2" t="s">
        <v>12</v>
      </c>
    </row>
    <row r="5" spans="1:6" x14ac:dyDescent="0.3">
      <c r="A5" s="3"/>
      <c r="B5" s="3"/>
      <c r="F5" s="3"/>
    </row>
    <row r="6" spans="1:6" x14ac:dyDescent="0.3">
      <c r="A6" s="3"/>
      <c r="B6" s="3"/>
      <c r="F6" s="3"/>
    </row>
    <row r="7" spans="1:6" x14ac:dyDescent="0.3">
      <c r="A7" s="3"/>
      <c r="B7" s="3"/>
      <c r="F7" s="3"/>
    </row>
    <row r="8" spans="1:6" x14ac:dyDescent="0.3">
      <c r="A8" s="3"/>
      <c r="B8" s="3"/>
      <c r="F8" s="3"/>
    </row>
    <row r="9" spans="1:6" x14ac:dyDescent="0.3">
      <c r="A9" s="3"/>
      <c r="B9" s="3"/>
      <c r="F9" s="3"/>
    </row>
    <row r="10" spans="1:6" x14ac:dyDescent="0.3">
      <c r="A10" s="3"/>
      <c r="B10" s="3"/>
      <c r="F10" s="3"/>
    </row>
    <row r="11" spans="1:6" x14ac:dyDescent="0.3">
      <c r="A11" s="3"/>
      <c r="B11" s="3"/>
      <c r="F11" s="3"/>
    </row>
    <row r="12" spans="1:6" x14ac:dyDescent="0.3">
      <c r="A12" s="3"/>
      <c r="B12" s="3"/>
      <c r="F12" s="3"/>
    </row>
    <row r="13" spans="1:6" x14ac:dyDescent="0.3">
      <c r="A13" s="3"/>
      <c r="B13" s="3"/>
      <c r="F13" s="3"/>
    </row>
    <row r="14" spans="1:6" x14ac:dyDescent="0.3">
      <c r="A14" s="3"/>
      <c r="B14" s="3"/>
      <c r="F14" s="3"/>
    </row>
    <row r="15" spans="1:6" x14ac:dyDescent="0.3">
      <c r="A15" s="3"/>
      <c r="B15" s="3"/>
      <c r="F15" s="3"/>
    </row>
    <row r="16" spans="1:6" x14ac:dyDescent="0.3">
      <c r="A16" s="3"/>
      <c r="B16" s="3"/>
      <c r="F16" s="3"/>
    </row>
    <row r="17" spans="1:6" x14ac:dyDescent="0.3">
      <c r="A17" s="3"/>
      <c r="B17" s="3"/>
      <c r="F17" s="3"/>
    </row>
    <row r="18" spans="1:6" x14ac:dyDescent="0.3">
      <c r="A18" s="3"/>
      <c r="B18" s="3"/>
      <c r="F18" s="3"/>
    </row>
    <row r="19" spans="1:6" x14ac:dyDescent="0.3">
      <c r="A19" s="3"/>
      <c r="B19" s="3"/>
      <c r="F19" s="3"/>
    </row>
    <row r="20" spans="1:6" x14ac:dyDescent="0.3">
      <c r="A20" s="3"/>
      <c r="B20" s="3"/>
      <c r="F20" s="3"/>
    </row>
    <row r="21" spans="1:6" x14ac:dyDescent="0.3">
      <c r="A21" s="3"/>
      <c r="B21" s="3"/>
      <c r="F21" s="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O12" sqref="O12"/>
    </sheetView>
  </sheetViews>
  <sheetFormatPr baseColWidth="10" defaultRowHeight="14.4" x14ac:dyDescent="0.3"/>
  <cols>
    <col min="1" max="1" width="24.21875" customWidth="1"/>
    <col min="2" max="2" width="15.6640625" customWidth="1"/>
  </cols>
  <sheetData>
    <row r="1" spans="1:6" x14ac:dyDescent="0.3">
      <c r="A1" t="s">
        <v>6</v>
      </c>
    </row>
    <row r="2" spans="1:6" x14ac:dyDescent="0.3">
      <c r="A2" s="4" t="s">
        <v>13</v>
      </c>
    </row>
    <row r="4" spans="1:6" ht="27.6" x14ac:dyDescent="0.3">
      <c r="B4" s="5" t="s">
        <v>21</v>
      </c>
      <c r="C4" s="5" t="s">
        <v>22</v>
      </c>
      <c r="D4" s="5" t="s">
        <v>23</v>
      </c>
      <c r="E4" s="5" t="s">
        <v>24</v>
      </c>
      <c r="F4" s="6" t="s">
        <v>25</v>
      </c>
    </row>
    <row r="5" spans="1:6" x14ac:dyDescent="0.3">
      <c r="A5" s="5" t="s">
        <v>14</v>
      </c>
      <c r="B5" s="7">
        <v>60</v>
      </c>
      <c r="C5" s="7">
        <v>50</v>
      </c>
      <c r="D5" s="7">
        <v>15</v>
      </c>
      <c r="E5" s="5">
        <v>25</v>
      </c>
      <c r="F5" s="9">
        <f t="shared" ref="F5:F7" si="0">SUM(B5:E5)</f>
        <v>150</v>
      </c>
    </row>
    <row r="6" spans="1:6" x14ac:dyDescent="0.3">
      <c r="A6" s="5" t="s">
        <v>15</v>
      </c>
      <c r="B6" s="1">
        <v>36</v>
      </c>
      <c r="C6" s="1">
        <v>55</v>
      </c>
      <c r="D6" s="1">
        <v>14</v>
      </c>
      <c r="E6" s="1">
        <v>45</v>
      </c>
      <c r="F6" s="9">
        <f t="shared" si="0"/>
        <v>150</v>
      </c>
    </row>
    <row r="7" spans="1:6" x14ac:dyDescent="0.3">
      <c r="A7" s="5" t="s">
        <v>16</v>
      </c>
      <c r="B7" s="1">
        <v>15</v>
      </c>
      <c r="C7" s="1">
        <v>50</v>
      </c>
      <c r="D7" s="1">
        <v>84</v>
      </c>
      <c r="E7" s="1">
        <v>1</v>
      </c>
      <c r="F7" s="9">
        <f t="shared" si="0"/>
        <v>150</v>
      </c>
    </row>
    <row r="8" spans="1:6" x14ac:dyDescent="0.3">
      <c r="A8" s="5" t="s">
        <v>17</v>
      </c>
      <c r="B8" s="1">
        <v>43</v>
      </c>
      <c r="C8" s="1">
        <v>5</v>
      </c>
      <c r="D8" s="1">
        <v>22</v>
      </c>
      <c r="E8" s="1">
        <v>80</v>
      </c>
      <c r="F8" s="9">
        <f>SUM(B8:E8)</f>
        <v>150</v>
      </c>
    </row>
    <row r="9" spans="1:6" ht="41.4" x14ac:dyDescent="0.3">
      <c r="A9" s="5" t="s">
        <v>18</v>
      </c>
      <c r="B9" s="1">
        <v>13</v>
      </c>
      <c r="C9" s="1">
        <v>2</v>
      </c>
      <c r="D9" s="1">
        <v>100</v>
      </c>
      <c r="E9" s="1">
        <v>35</v>
      </c>
      <c r="F9" s="9">
        <f t="shared" ref="F9:F10" si="1">SUM(B9:E9)</f>
        <v>150</v>
      </c>
    </row>
    <row r="10" spans="1:6" x14ac:dyDescent="0.3">
      <c r="A10" s="5" t="s">
        <v>19</v>
      </c>
      <c r="B10" s="1">
        <v>0</v>
      </c>
      <c r="C10" s="1">
        <v>0</v>
      </c>
      <c r="D10" s="1">
        <v>75</v>
      </c>
      <c r="E10" s="1">
        <v>75</v>
      </c>
      <c r="F10" s="9">
        <f t="shared" si="1"/>
        <v>150</v>
      </c>
    </row>
    <row r="11" spans="1:6" x14ac:dyDescent="0.3">
      <c r="A11" s="5" t="s">
        <v>20</v>
      </c>
      <c r="B11" s="1"/>
      <c r="C11" s="1"/>
      <c r="D11" s="1"/>
      <c r="E11" s="1"/>
      <c r="F11" s="9"/>
    </row>
    <row r="12" spans="1:6" x14ac:dyDescent="0.3">
      <c r="A12" s="10" t="s">
        <v>26</v>
      </c>
      <c r="B12" s="9">
        <f>SUM(B5:B11)</f>
        <v>167</v>
      </c>
      <c r="C12" s="9">
        <f t="shared" ref="C12:E12" si="2">SUM(C5:C11)</f>
        <v>162</v>
      </c>
      <c r="D12" s="9">
        <f t="shared" si="2"/>
        <v>310</v>
      </c>
      <c r="E12" s="9">
        <f t="shared" si="2"/>
        <v>261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M7" sqref="M7"/>
    </sheetView>
  </sheetViews>
  <sheetFormatPr baseColWidth="10" defaultRowHeight="14.4" x14ac:dyDescent="0.3"/>
  <cols>
    <col min="1" max="1" width="24.21875" customWidth="1"/>
    <col min="2" max="2" width="19.88671875" customWidth="1"/>
    <col min="3" max="3" width="18.44140625" customWidth="1"/>
  </cols>
  <sheetData>
    <row r="1" spans="1:3" x14ac:dyDescent="0.3">
      <c r="A1" t="s">
        <v>7</v>
      </c>
    </row>
    <row r="2" spans="1:3" x14ac:dyDescent="0.3">
      <c r="A2" s="11" t="s">
        <v>27</v>
      </c>
    </row>
    <row r="4" spans="1:3" x14ac:dyDescent="0.3">
      <c r="A4" s="1"/>
      <c r="B4" s="1" t="s">
        <v>34</v>
      </c>
      <c r="C4" s="14"/>
    </row>
    <row r="5" spans="1:3" ht="27.6" x14ac:dyDescent="0.3">
      <c r="A5" s="5" t="s">
        <v>28</v>
      </c>
      <c r="B5" s="1">
        <v>367</v>
      </c>
      <c r="C5" s="14"/>
    </row>
    <row r="6" spans="1:3" x14ac:dyDescent="0.3">
      <c r="A6" s="5" t="s">
        <v>29</v>
      </c>
      <c r="B6" s="1">
        <v>180</v>
      </c>
      <c r="C6" s="14"/>
    </row>
    <row r="7" spans="1:3" ht="27.6" x14ac:dyDescent="0.3">
      <c r="A7" s="5" t="s">
        <v>30</v>
      </c>
      <c r="B7" s="1">
        <v>199</v>
      </c>
      <c r="C7" s="14"/>
    </row>
    <row r="8" spans="1:3" ht="27.6" x14ac:dyDescent="0.3">
      <c r="A8" s="5" t="s">
        <v>31</v>
      </c>
      <c r="B8" s="1">
        <v>21</v>
      </c>
      <c r="C8" s="14"/>
    </row>
    <row r="9" spans="1:3" x14ac:dyDescent="0.3">
      <c r="A9" s="5" t="s">
        <v>32</v>
      </c>
      <c r="B9" s="1">
        <v>150</v>
      </c>
      <c r="C9" s="14"/>
    </row>
    <row r="10" spans="1:3" ht="27.6" x14ac:dyDescent="0.3">
      <c r="A10" s="5" t="s">
        <v>33</v>
      </c>
      <c r="B10" s="1">
        <v>107</v>
      </c>
      <c r="C10" s="14"/>
    </row>
    <row r="11" spans="1:3" x14ac:dyDescent="0.3">
      <c r="A11" s="8" t="s">
        <v>26</v>
      </c>
      <c r="B11" s="9">
        <f>SUM(B5:B10)</f>
        <v>1024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" sqref="B3:C15"/>
    </sheetView>
  </sheetViews>
  <sheetFormatPr baseColWidth="10" defaultRowHeight="14.4" x14ac:dyDescent="0.3"/>
  <cols>
    <col min="1" max="1" width="45.77734375" customWidth="1"/>
    <col min="2" max="2" width="20.44140625" customWidth="1"/>
    <col min="3" max="3" width="18.5546875" customWidth="1"/>
  </cols>
  <sheetData>
    <row r="1" spans="1:2" x14ac:dyDescent="0.3">
      <c r="A1" t="s">
        <v>8</v>
      </c>
    </row>
    <row r="2" spans="1:2" x14ac:dyDescent="0.3">
      <c r="A2" s="11" t="s">
        <v>35</v>
      </c>
    </row>
    <row r="4" spans="1:2" x14ac:dyDescent="0.3">
      <c r="A4" s="5" t="s">
        <v>36</v>
      </c>
    </row>
    <row r="5" spans="1:2" x14ac:dyDescent="0.3">
      <c r="A5" s="5" t="s">
        <v>37</v>
      </c>
    </row>
    <row r="6" spans="1:2" ht="27.6" x14ac:dyDescent="0.3">
      <c r="A6" s="5" t="s">
        <v>38</v>
      </c>
    </row>
    <row r="7" spans="1:2" x14ac:dyDescent="0.3">
      <c r="A7" s="5" t="s">
        <v>39</v>
      </c>
    </row>
    <row r="8" spans="1:2" x14ac:dyDescent="0.3">
      <c r="A8" s="5" t="s">
        <v>40</v>
      </c>
    </row>
    <row r="9" spans="1:2" x14ac:dyDescent="0.3">
      <c r="A9" s="5" t="s">
        <v>42</v>
      </c>
    </row>
    <row r="10" spans="1:2" x14ac:dyDescent="0.3">
      <c r="A10" s="5" t="s">
        <v>43</v>
      </c>
    </row>
    <row r="11" spans="1:2" ht="27.6" x14ac:dyDescent="0.3">
      <c r="A11" s="5" t="s">
        <v>44</v>
      </c>
    </row>
    <row r="12" spans="1:2" x14ac:dyDescent="0.3">
      <c r="A12" s="5" t="s">
        <v>45</v>
      </c>
    </row>
    <row r="13" spans="1:2" x14ac:dyDescent="0.3">
      <c r="A13" s="5" t="s">
        <v>46</v>
      </c>
    </row>
    <row r="14" spans="1:2" ht="27.6" x14ac:dyDescent="0.3">
      <c r="A14" s="5" t="s">
        <v>41</v>
      </c>
    </row>
    <row r="15" spans="1:2" x14ac:dyDescent="0.3">
      <c r="A15" s="6" t="s">
        <v>47</v>
      </c>
    </row>
    <row r="16" spans="1:2" x14ac:dyDescent="0.3">
      <c r="A16" s="8" t="s">
        <v>26</v>
      </c>
      <c r="B16" s="12">
        <f>SUM(B4:B9)</f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J21" sqref="J21"/>
    </sheetView>
  </sheetViews>
  <sheetFormatPr baseColWidth="10" defaultRowHeight="14.4" x14ac:dyDescent="0.3"/>
  <cols>
    <col min="1" max="1" width="29.21875" customWidth="1"/>
  </cols>
  <sheetData>
    <row r="1" spans="1:3" x14ac:dyDescent="0.3">
      <c r="A1" t="s">
        <v>9</v>
      </c>
    </row>
    <row r="3" spans="1:3" x14ac:dyDescent="0.3">
      <c r="A3" s="11" t="s">
        <v>48</v>
      </c>
    </row>
    <row r="5" spans="1:3" x14ac:dyDescent="0.3">
      <c r="A5" s="5" t="s">
        <v>49</v>
      </c>
    </row>
    <row r="6" spans="1:3" x14ac:dyDescent="0.3">
      <c r="A6" s="5" t="s">
        <v>50</v>
      </c>
    </row>
    <row r="7" spans="1:3" x14ac:dyDescent="0.3">
      <c r="A7" s="5" t="s">
        <v>51</v>
      </c>
    </row>
    <row r="8" spans="1:3" x14ac:dyDescent="0.3">
      <c r="A8" s="5" t="s">
        <v>52</v>
      </c>
    </row>
    <row r="9" spans="1:3" x14ac:dyDescent="0.3">
      <c r="A9" s="5" t="s">
        <v>53</v>
      </c>
    </row>
    <row r="10" spans="1:3" x14ac:dyDescent="0.3">
      <c r="A10" s="5" t="s">
        <v>54</v>
      </c>
    </row>
    <row r="11" spans="1:3" x14ac:dyDescent="0.3">
      <c r="A11" s="5" t="s">
        <v>55</v>
      </c>
    </row>
    <row r="12" spans="1:3" x14ac:dyDescent="0.3">
      <c r="A12" s="5" t="s">
        <v>56</v>
      </c>
    </row>
    <row r="13" spans="1:3" x14ac:dyDescent="0.3">
      <c r="A13" s="5" t="s">
        <v>57</v>
      </c>
    </row>
    <row r="14" spans="1:3" x14ac:dyDescent="0.3">
      <c r="A14" s="5" t="s">
        <v>58</v>
      </c>
    </row>
    <row r="15" spans="1:3" x14ac:dyDescent="0.3">
      <c r="A15" s="8" t="s">
        <v>26</v>
      </c>
    </row>
    <row r="16" spans="1:3" x14ac:dyDescent="0.3">
      <c r="B16" s="14"/>
      <c r="C16" s="14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I12" sqref="I12"/>
    </sheetView>
  </sheetViews>
  <sheetFormatPr baseColWidth="10" defaultRowHeight="14.4" x14ac:dyDescent="0.3"/>
  <cols>
    <col min="1" max="1" width="40.6640625" customWidth="1"/>
  </cols>
  <sheetData>
    <row r="1" spans="1:1" x14ac:dyDescent="0.3">
      <c r="A1" t="s">
        <v>10</v>
      </c>
    </row>
    <row r="3" spans="1:1" x14ac:dyDescent="0.3">
      <c r="A3" s="11" t="s">
        <v>59</v>
      </c>
    </row>
    <row r="5" spans="1:1" x14ac:dyDescent="0.3">
      <c r="A5" s="5" t="s">
        <v>60</v>
      </c>
    </row>
    <row r="6" spans="1:1" x14ac:dyDescent="0.3">
      <c r="A6" s="5" t="s">
        <v>61</v>
      </c>
    </row>
    <row r="7" spans="1:1" x14ac:dyDescent="0.3">
      <c r="A7" s="5" t="s">
        <v>62</v>
      </c>
    </row>
    <row r="8" spans="1:1" x14ac:dyDescent="0.3">
      <c r="A8" s="5" t="s">
        <v>63</v>
      </c>
    </row>
    <row r="9" spans="1:1" x14ac:dyDescent="0.3">
      <c r="A9" s="5" t="s">
        <v>64</v>
      </c>
    </row>
    <row r="10" spans="1:1" ht="15" customHeight="1" x14ac:dyDescent="0.3">
      <c r="A10" s="5" t="s">
        <v>65</v>
      </c>
    </row>
    <row r="11" spans="1:1" x14ac:dyDescent="0.3">
      <c r="A11" s="5" t="s">
        <v>66</v>
      </c>
    </row>
    <row r="12" spans="1:1" x14ac:dyDescent="0.3">
      <c r="A12" s="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Umfrageergebnisse</vt:lpstr>
      <vt:lpstr>Frage 1-5</vt:lpstr>
      <vt:lpstr>Frage 6</vt:lpstr>
      <vt:lpstr>Frage 7</vt:lpstr>
      <vt:lpstr>Frage 8</vt:lpstr>
      <vt:lpstr>Frage 9</vt:lpstr>
      <vt:lpstr>Frage 10</vt:lpstr>
      <vt:lpstr>Frage 11</vt:lpstr>
      <vt:lpstr>Frage 14</vt:lpstr>
      <vt:lpstr>Frage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Müller</dc:creator>
  <cp:lastModifiedBy>Nora Müller</cp:lastModifiedBy>
  <dcterms:created xsi:type="dcterms:W3CDTF">2026-02-06T11:34:10Z</dcterms:created>
  <dcterms:modified xsi:type="dcterms:W3CDTF">2026-02-10T08:38:31Z</dcterms:modified>
</cp:coreProperties>
</file>